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os GERENCIA No Borrar No Renombrar\Documents\CAJA\Proyectos\"/>
    </mc:Choice>
  </mc:AlternateContent>
  <xr:revisionPtr revIDLastSave="0" documentId="13_ncr:1_{B0D24890-B615-4F6B-9461-D7384BB90AC3}" xr6:coauthVersionLast="36" xr6:coauthVersionMax="47" xr10:uidLastSave="{00000000-0000-0000-0000-000000000000}"/>
  <bookViews>
    <workbookView xWindow="0" yWindow="0" windowWidth="16380" windowHeight="7215" xr2:uid="{5FF5C708-D547-468B-9604-9BE3C02AC8C5}"/>
  </bookViews>
  <sheets>
    <sheet name="Hoja1" sheetId="2" r:id="rId1"/>
    <sheet name="tabla historica" sheetId="3" state="hidden" r:id="rId2"/>
  </sheets>
  <definedNames>
    <definedName name="_xlnm.Print_Area" localSheetId="0">Hoja1!$A$1:$K$25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2" l="1"/>
  <c r="C10" i="3" l="1"/>
  <c r="N17" i="2"/>
  <c r="D18" i="2" s="1"/>
  <c r="D21" i="2" l="1"/>
  <c r="D20" i="2"/>
  <c r="D22" i="2" l="1"/>
  <c r="D23" i="2" s="1"/>
  <c r="D25" i="2" l="1"/>
</calcChain>
</file>

<file path=xl/sharedStrings.xml><?xml version="1.0" encoding="utf-8"?>
<sst xmlns="http://schemas.openxmlformats.org/spreadsheetml/2006/main" count="23" uniqueCount="23">
  <si>
    <t>CAJA NOTARIAL DE SAN JUAN</t>
  </si>
  <si>
    <t>CUIT 30-67331794-0</t>
  </si>
  <si>
    <t>BOLETA PARA EL PAGO DE APORTES MEDICOS Y PREVISIONALES MINIMOS 
DE USO EXCUSIVO PARA NOTARIOS QUE NO HAYAN REALIZADO ACTOS EN EL MES</t>
  </si>
  <si>
    <t>Nombre y Apellido</t>
  </si>
  <si>
    <t>Registro Nro:</t>
  </si>
  <si>
    <t>Condición (Titular o Adscripto)</t>
  </si>
  <si>
    <t>Fecha de vencimiento</t>
  </si>
  <si>
    <t>Día, Mes y Año de pago</t>
  </si>
  <si>
    <t>Día nro.</t>
  </si>
  <si>
    <t>Mes nro.</t>
  </si>
  <si>
    <t>Año</t>
  </si>
  <si>
    <t>Aporte Previsional Mínimo</t>
  </si>
  <si>
    <t>Aporte Medicos</t>
  </si>
  <si>
    <t>Total de Aportes</t>
  </si>
  <si>
    <t>Intereses</t>
  </si>
  <si>
    <t>TOTAL APORTES CON INTERESES A PAGAR</t>
  </si>
  <si>
    <t>Aportes correspondientes al mes número</t>
  </si>
  <si>
    <t>año</t>
  </si>
  <si>
    <t>Nota importante: Ingresar valores solo en celdas grisadas</t>
  </si>
  <si>
    <t>Periodo</t>
  </si>
  <si>
    <t>Fecha de vencimiento de 
la obligación de pago</t>
  </si>
  <si>
    <t xml:space="preserve">Aporte Previsional Mínimo Mensual </t>
  </si>
  <si>
    <t>Aporte Medico Asistencial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</si>
</sst>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&quot;$&quot;* #,##0_-;\-&quot;$&quot;* #,##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000033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3" fillId="2" borderId="0" xfId="0" applyFont="1" applyFill="1" applyProtection="1"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14" fontId="0" fillId="2" borderId="0" xfId="0" applyNumberFormat="1" applyFill="1" applyProtection="1">
      <protection locked="0"/>
    </xf>
    <xf numFmtId="0" fontId="0" fillId="7" borderId="4" xfId="0" applyFill="1" applyBorder="1" applyAlignment="1">
      <alignment horizontal="center"/>
    </xf>
    <xf numFmtId="164" fontId="1" fillId="0" borderId="4" xfId="2" applyNumberFormat="1" applyFont="1" applyBorder="1" applyAlignment="1">
      <alignment vertical="center"/>
    </xf>
    <xf numFmtId="164" fontId="1" fillId="0" borderId="4" xfId="2" applyNumberFormat="1" applyFont="1" applyBorder="1" applyAlignment="1">
      <alignment horizontal="center" vertical="center" wrapText="1"/>
    </xf>
    <xf numFmtId="164" fontId="2" fillId="0" borderId="4" xfId="2" applyNumberFormat="1" applyFont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17" fontId="0" fillId="7" borderId="4" xfId="0" applyNumberFormat="1" applyFill="1" applyBorder="1" applyAlignment="1">
      <alignment horizontal="center"/>
    </xf>
    <xf numFmtId="14" fontId="0" fillId="2" borderId="4" xfId="0" applyNumberFormat="1" applyFill="1" applyBorder="1"/>
    <xf numFmtId="0" fontId="7" fillId="2" borderId="0" xfId="0" applyFont="1" applyFill="1" applyProtection="1">
      <protection locked="0"/>
    </xf>
    <xf numFmtId="14" fontId="7" fillId="2" borderId="0" xfId="0" applyNumberFormat="1" applyFont="1" applyFill="1" applyProtection="1">
      <protection locked="0"/>
    </xf>
    <xf numFmtId="0" fontId="7" fillId="3" borderId="4" xfId="0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Protection="1">
      <protection locked="0"/>
    </xf>
    <xf numFmtId="0" fontId="3" fillId="2" borderId="0" xfId="0" applyFont="1" applyFill="1" applyAlignment="1" applyProtection="1">
      <alignment horizontal="left"/>
      <protection locked="0"/>
    </xf>
    <xf numFmtId="17" fontId="3" fillId="2" borderId="0" xfId="0" applyNumberFormat="1" applyFont="1" applyFill="1" applyProtection="1">
      <protection locked="0"/>
    </xf>
    <xf numFmtId="44" fontId="7" fillId="2" borderId="0" xfId="2" applyFont="1" applyFill="1" applyBorder="1" applyProtection="1">
      <protection locked="0"/>
    </xf>
    <xf numFmtId="43" fontId="7" fillId="2" borderId="0" xfId="1" applyFont="1" applyFill="1" applyBorder="1" applyProtection="1">
      <protection locked="0"/>
    </xf>
    <xf numFmtId="43" fontId="7" fillId="2" borderId="0" xfId="0" applyNumberFormat="1" applyFont="1" applyFill="1" applyProtection="1">
      <protection locked="0"/>
    </xf>
    <xf numFmtId="0" fontId="7" fillId="4" borderId="6" xfId="0" applyFont="1" applyFill="1" applyBorder="1" applyProtection="1">
      <protection locked="0"/>
    </xf>
    <xf numFmtId="0" fontId="7" fillId="4" borderId="7" xfId="0" applyFont="1" applyFill="1" applyBorder="1" applyProtection="1">
      <protection locked="0"/>
    </xf>
    <xf numFmtId="0" fontId="0" fillId="0" borderId="0" xfId="0" applyProtection="1">
      <protection locked="0"/>
    </xf>
    <xf numFmtId="0" fontId="4" fillId="2" borderId="0" xfId="0" applyFont="1" applyFill="1" applyAlignment="1" applyProtection="1">
      <alignment horizontal="center" vertical="center" wrapText="1"/>
      <protection locked="0"/>
    </xf>
    <xf numFmtId="0" fontId="7" fillId="0" borderId="0" xfId="0" applyFont="1" applyProtection="1">
      <protection locked="0"/>
    </xf>
    <xf numFmtId="14" fontId="7" fillId="2" borderId="0" xfId="0" applyNumberFormat="1" applyFont="1" applyFill="1" applyProtection="1"/>
    <xf numFmtId="44" fontId="7" fillId="2" borderId="0" xfId="2" applyFont="1" applyFill="1" applyBorder="1" applyProtection="1"/>
    <xf numFmtId="44" fontId="7" fillId="2" borderId="5" xfId="2" applyFont="1" applyFill="1" applyBorder="1" applyProtection="1"/>
    <xf numFmtId="44" fontId="3" fillId="4" borderId="8" xfId="0" applyNumberFormat="1" applyFont="1" applyFill="1" applyBorder="1" applyProtection="1"/>
    <xf numFmtId="0" fontId="8" fillId="5" borderId="0" xfId="0" applyFont="1" applyFill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2" xfId="0" applyFont="1" applyFill="1" applyBorder="1" applyAlignment="1" applyProtection="1">
      <alignment horizontal="left"/>
      <protection locked="0"/>
    </xf>
    <xf numFmtId="0" fontId="3" fillId="3" borderId="3" xfId="0" applyFont="1" applyFill="1" applyBorder="1" applyAlignment="1" applyProtection="1">
      <alignment horizontal="left"/>
      <protection locked="0"/>
    </xf>
    <xf numFmtId="0" fontId="6" fillId="6" borderId="0" xfId="0" applyFont="1" applyFill="1" applyAlignment="1" applyProtection="1">
      <alignment horizontal="center" vertical="center" wrapText="1"/>
      <protection locked="0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5ABCC-3D78-485A-AC5C-D2B9A6E1996C}">
  <sheetPr>
    <pageSetUpPr fitToPage="1"/>
  </sheetPr>
  <dimension ref="A1:N46"/>
  <sheetViews>
    <sheetView tabSelected="1" topLeftCell="A16" workbookViewId="0">
      <selection activeCell="D28" sqref="D28"/>
    </sheetView>
  </sheetViews>
  <sheetFormatPr baseColWidth="10" defaultRowHeight="15" x14ac:dyDescent="0.25"/>
  <cols>
    <col min="1" max="1" width="17.7109375" style="23" customWidth="1"/>
    <col min="2" max="2" width="19.7109375" style="23" customWidth="1"/>
    <col min="3" max="3" width="15.7109375" style="23" customWidth="1"/>
    <col min="4" max="4" width="18" style="23" bestFit="1" customWidth="1"/>
    <col min="5" max="5" width="5.42578125" style="23" bestFit="1" customWidth="1"/>
    <col min="6" max="6" width="11.5703125" style="23" bestFit="1" customWidth="1"/>
    <col min="7" max="9" width="6" style="23" customWidth="1"/>
    <col min="10" max="11" width="0.28515625" style="23" customWidth="1"/>
    <col min="12" max="13" width="11.42578125" style="23"/>
    <col min="14" max="14" width="11.5703125" style="23" bestFit="1" customWidth="1"/>
    <col min="15" max="16384" width="11.42578125" style="23"/>
  </cols>
  <sheetData>
    <row r="1" spans="1:11" ht="18.75" x14ac:dyDescent="0.3">
      <c r="A1" s="1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</row>
    <row r="2" spans="1:11" ht="18.75" x14ac:dyDescent="0.3">
      <c r="A2" s="1" t="s">
        <v>1</v>
      </c>
      <c r="B2" s="2"/>
      <c r="C2" s="2"/>
      <c r="D2" s="2"/>
      <c r="E2" s="2"/>
      <c r="F2" s="2"/>
      <c r="G2" s="3"/>
      <c r="H2" s="3"/>
      <c r="I2" s="3"/>
      <c r="J2" s="3"/>
      <c r="K2" s="3"/>
    </row>
    <row r="3" spans="1:1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45" customHeight="1" x14ac:dyDescent="0.25">
      <c r="A4" s="30" t="s">
        <v>2</v>
      </c>
      <c r="B4" s="30"/>
      <c r="C4" s="30"/>
      <c r="D4" s="30"/>
      <c r="E4" s="30"/>
      <c r="F4" s="30"/>
      <c r="G4" s="30"/>
      <c r="H4" s="30"/>
      <c r="I4" s="30"/>
      <c r="J4" s="30"/>
      <c r="K4" s="30"/>
    </row>
    <row r="5" spans="1:11" s="3" customFormat="1" ht="30.75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</row>
    <row r="6" spans="1:11" s="25" customFormat="1" ht="27" customHeight="1" x14ac:dyDescent="0.3">
      <c r="A6" s="34" t="s">
        <v>18</v>
      </c>
      <c r="B6" s="34"/>
      <c r="C6" s="34"/>
      <c r="D6" s="34"/>
      <c r="E6" s="34"/>
      <c r="F6" s="34"/>
      <c r="G6" s="34"/>
      <c r="H6" s="34"/>
      <c r="I6" s="34"/>
      <c r="J6" s="34"/>
      <c r="K6" s="34"/>
    </row>
    <row r="7" spans="1:11" s="25" customFormat="1" ht="27" customHeight="1" x14ac:dyDescent="0.3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1" s="25" customFormat="1" ht="27" customHeight="1" x14ac:dyDescent="0.3">
      <c r="A8" s="12" t="s">
        <v>7</v>
      </c>
      <c r="B8" s="12"/>
      <c r="C8" s="26">
        <f>DATE(C11,C10,C9)</f>
        <v>45988</v>
      </c>
      <c r="E8" s="12"/>
      <c r="F8" s="12"/>
      <c r="G8" s="12"/>
      <c r="H8" s="12"/>
      <c r="I8" s="12"/>
      <c r="J8" s="12"/>
      <c r="K8" s="12"/>
    </row>
    <row r="9" spans="1:11" s="25" customFormat="1" ht="21" customHeight="1" x14ac:dyDescent="0.3">
      <c r="A9" s="12"/>
      <c r="B9" s="12" t="s">
        <v>8</v>
      </c>
      <c r="C9" s="14">
        <v>27</v>
      </c>
      <c r="D9" s="12"/>
      <c r="E9" s="12"/>
      <c r="F9" s="12"/>
      <c r="G9" s="12"/>
      <c r="H9" s="12"/>
      <c r="I9" s="12"/>
      <c r="J9" s="12"/>
      <c r="K9" s="12"/>
    </row>
    <row r="10" spans="1:11" s="25" customFormat="1" ht="21" customHeight="1" x14ac:dyDescent="0.3">
      <c r="A10" s="12"/>
      <c r="B10" s="12" t="s">
        <v>9</v>
      </c>
      <c r="C10" s="14">
        <v>11</v>
      </c>
      <c r="D10" s="12"/>
      <c r="E10" s="12"/>
      <c r="F10" s="12"/>
      <c r="G10" s="12"/>
      <c r="H10" s="12"/>
      <c r="I10" s="12"/>
      <c r="J10" s="12"/>
      <c r="K10" s="12"/>
    </row>
    <row r="11" spans="1:11" s="25" customFormat="1" ht="21" customHeight="1" x14ac:dyDescent="0.3">
      <c r="A11" s="12"/>
      <c r="B11" s="12" t="s">
        <v>10</v>
      </c>
      <c r="C11" s="14">
        <v>2025</v>
      </c>
      <c r="D11" s="12"/>
      <c r="E11" s="12"/>
      <c r="F11" s="12"/>
      <c r="G11" s="12"/>
      <c r="H11" s="12"/>
      <c r="I11" s="12"/>
      <c r="J11" s="12"/>
      <c r="K11" s="12"/>
    </row>
    <row r="12" spans="1:11" s="25" customFormat="1" ht="27" customHeight="1" x14ac:dyDescent="0.3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3" spans="1:11" s="25" customFormat="1" ht="27" customHeight="1" x14ac:dyDescent="0.3">
      <c r="A13" s="12" t="s">
        <v>3</v>
      </c>
      <c r="B13" s="12"/>
      <c r="C13" s="12"/>
      <c r="D13" s="31"/>
      <c r="E13" s="32"/>
      <c r="F13" s="32"/>
      <c r="G13" s="32"/>
      <c r="H13" s="32"/>
      <c r="I13" s="33"/>
      <c r="J13" s="12"/>
    </row>
    <row r="14" spans="1:11" s="25" customFormat="1" ht="27" customHeight="1" x14ac:dyDescent="0.3">
      <c r="A14" s="12" t="s">
        <v>4</v>
      </c>
      <c r="B14" s="12"/>
      <c r="C14" s="12"/>
      <c r="D14" s="15"/>
      <c r="E14" s="1"/>
      <c r="F14" s="1"/>
      <c r="G14" s="1"/>
      <c r="H14" s="1"/>
      <c r="I14" s="1"/>
      <c r="J14" s="1"/>
    </row>
    <row r="15" spans="1:11" s="25" customFormat="1" ht="27" customHeight="1" x14ac:dyDescent="0.3">
      <c r="A15" s="12" t="s">
        <v>5</v>
      </c>
      <c r="B15" s="12"/>
      <c r="C15" s="12"/>
      <c r="D15" s="15"/>
      <c r="E15" s="1"/>
      <c r="F15" s="1"/>
      <c r="G15" s="1"/>
      <c r="H15" s="1"/>
      <c r="I15" s="1"/>
      <c r="J15" s="1"/>
    </row>
    <row r="16" spans="1:11" s="25" customFormat="1" ht="27" customHeight="1" x14ac:dyDescent="0.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1:14" s="25" customFormat="1" ht="24" customHeight="1" x14ac:dyDescent="0.3">
      <c r="A17" s="1" t="s">
        <v>16</v>
      </c>
      <c r="B17" s="1"/>
      <c r="C17" s="1"/>
      <c r="D17" s="14">
        <v>10</v>
      </c>
      <c r="E17" s="16" t="s">
        <v>17</v>
      </c>
      <c r="F17" s="14">
        <v>2025</v>
      </c>
      <c r="G17" s="1"/>
      <c r="I17" s="1"/>
      <c r="J17" s="1"/>
      <c r="K17" s="1"/>
      <c r="N17" s="17">
        <f>DATE(F17,D17,1)</f>
        <v>45931</v>
      </c>
    </row>
    <row r="18" spans="1:14" s="25" customFormat="1" ht="27" customHeight="1" x14ac:dyDescent="0.3">
      <c r="A18" s="12" t="s">
        <v>6</v>
      </c>
      <c r="B18" s="12"/>
      <c r="C18" s="12"/>
      <c r="D18" s="26">
        <f>VLOOKUP($N$17,'tabla historica'!$A$2:$D$38,2,FALSE)</f>
        <v>45989</v>
      </c>
      <c r="E18" s="12"/>
      <c r="F18" s="12"/>
      <c r="G18" s="12"/>
      <c r="H18" s="12"/>
      <c r="I18" s="12"/>
      <c r="J18" s="12"/>
      <c r="K18" s="12"/>
    </row>
    <row r="19" spans="1:14" s="25" customFormat="1" ht="27" customHeight="1" x14ac:dyDescent="0.3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1:14" s="25" customFormat="1" ht="27" customHeight="1" x14ac:dyDescent="0.3">
      <c r="A20" s="12" t="s">
        <v>11</v>
      </c>
      <c r="B20" s="12"/>
      <c r="C20" s="12"/>
      <c r="D20" s="27">
        <f>VLOOKUP($N$17,'tabla historica'!$A$2:$D$38,3,FALSE)</f>
        <v>71018</v>
      </c>
      <c r="F20" s="18"/>
      <c r="G20" s="12"/>
      <c r="H20" s="12"/>
      <c r="I20" s="12"/>
      <c r="J20" s="12"/>
      <c r="K20" s="12"/>
    </row>
    <row r="21" spans="1:14" s="25" customFormat="1" ht="27" customHeight="1" x14ac:dyDescent="0.3">
      <c r="A21" s="12" t="s">
        <v>12</v>
      </c>
      <c r="B21" s="1"/>
      <c r="C21" s="1"/>
      <c r="D21" s="28">
        <f>VLOOKUP($N$17,'tabla historica'!$A$2:$D$38,4,FALSE)</f>
        <v>71000</v>
      </c>
      <c r="F21" s="18"/>
      <c r="G21" s="12"/>
      <c r="H21" s="12"/>
      <c r="I21" s="12"/>
      <c r="J21" s="12"/>
      <c r="K21" s="12"/>
    </row>
    <row r="22" spans="1:14" s="25" customFormat="1" ht="27" customHeight="1" x14ac:dyDescent="0.3">
      <c r="A22" s="12" t="s">
        <v>13</v>
      </c>
      <c r="B22" s="12"/>
      <c r="C22" s="12"/>
      <c r="D22" s="27">
        <f>+D20+D21</f>
        <v>142018</v>
      </c>
      <c r="F22" s="18"/>
      <c r="G22" s="19"/>
      <c r="H22" s="20"/>
      <c r="I22" s="12"/>
      <c r="J22" s="12"/>
      <c r="K22" s="12"/>
    </row>
    <row r="23" spans="1:14" s="25" customFormat="1" ht="27" customHeight="1" x14ac:dyDescent="0.3">
      <c r="A23" s="12" t="s">
        <v>14</v>
      </c>
      <c r="B23" s="12"/>
      <c r="C23" s="12"/>
      <c r="D23" s="27">
        <f>IF(C8&gt;D18,(+D22*(C8-D18)*35%*1.5/360),0)</f>
        <v>0</v>
      </c>
      <c r="F23" s="18"/>
      <c r="G23" s="12"/>
      <c r="H23" s="19"/>
      <c r="I23" s="20"/>
      <c r="J23" s="19"/>
      <c r="K23" s="20"/>
    </row>
    <row r="24" spans="1:14" s="25" customFormat="1" ht="27" customHeight="1" thickBot="1" x14ac:dyDescent="0.35">
      <c r="A24" s="12"/>
      <c r="B24" s="12"/>
      <c r="C24" s="12"/>
      <c r="D24" s="13"/>
      <c r="E24" s="18"/>
      <c r="F24" s="18"/>
      <c r="G24" s="12"/>
      <c r="H24" s="19"/>
      <c r="I24" s="20"/>
      <c r="J24" s="19"/>
      <c r="K24" s="20"/>
    </row>
    <row r="25" spans="1:14" s="25" customFormat="1" ht="27" customHeight="1" thickBot="1" x14ac:dyDescent="0.35">
      <c r="A25" s="21" t="s">
        <v>15</v>
      </c>
      <c r="B25" s="22"/>
      <c r="C25" s="22"/>
      <c r="D25" s="29">
        <f>+D23+D22</f>
        <v>142018</v>
      </c>
      <c r="E25" s="18"/>
      <c r="F25" s="18"/>
      <c r="G25" s="18"/>
      <c r="H25" s="12"/>
      <c r="I25" s="12"/>
      <c r="J25" s="12"/>
      <c r="K25" s="12"/>
    </row>
    <row r="26" spans="1:14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4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4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4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4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4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4" x14ac:dyDescent="0.25">
      <c r="A32" s="3"/>
      <c r="B32" s="3"/>
      <c r="C32" s="3"/>
      <c r="D32" s="4"/>
      <c r="E32" s="3"/>
      <c r="F32" s="3"/>
      <c r="G32" s="3"/>
      <c r="H32" s="3"/>
      <c r="I32" s="3"/>
      <c r="J32" s="3"/>
      <c r="K32" s="3"/>
    </row>
    <row r="33" spans="1:11" x14ac:dyDescent="0.25">
      <c r="A33" s="3"/>
      <c r="B33" s="3"/>
      <c r="C33" s="3"/>
      <c r="D33" s="4"/>
      <c r="E33" s="3"/>
      <c r="F33" s="3"/>
      <c r="G33" s="3"/>
      <c r="H33" s="3"/>
      <c r="I33" s="3"/>
      <c r="J33" s="3"/>
      <c r="K33" s="3"/>
    </row>
    <row r="34" spans="1:1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</row>
    <row r="35" spans="1:1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1:1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</row>
    <row r="37" spans="1:1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1:1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1:1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</row>
    <row r="42" spans="1:1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</row>
    <row r="43" spans="1:1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  <row r="45" spans="1:1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</row>
    <row r="46" spans="1:1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</row>
  </sheetData>
  <sheetProtection algorithmName="SHA-512" hashValue="jF9ZMssZoSFg700PwcdS0TWIYy4eAS6bFW9u6ETNflib5PW0jW+2vGoRQG86hJ5iPul1hC45k/3ozDmMPW+p3A==" saltValue="x3cwBxko/mpYKZyEUoU+vA==" spinCount="100000" sheet="1" objects="1" scenarios="1"/>
  <mergeCells count="3">
    <mergeCell ref="A4:K4"/>
    <mergeCell ref="D13:I13"/>
    <mergeCell ref="A6:K6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91C45-31FB-4F31-81E8-490E0700BD26}">
  <dimension ref="A1:D27"/>
  <sheetViews>
    <sheetView topLeftCell="A7" workbookViewId="0">
      <selection activeCell="D26" sqref="D26"/>
    </sheetView>
  </sheetViews>
  <sheetFormatPr baseColWidth="10" defaultRowHeight="15" x14ac:dyDescent="0.25"/>
  <cols>
    <col min="1" max="1" width="8" bestFit="1" customWidth="1"/>
    <col min="2" max="2" width="15.7109375" customWidth="1"/>
    <col min="3" max="3" width="14.7109375" customWidth="1"/>
    <col min="4" max="4" width="14.42578125" customWidth="1"/>
  </cols>
  <sheetData>
    <row r="1" spans="1:4" ht="60" x14ac:dyDescent="0.25">
      <c r="A1" s="5" t="s">
        <v>19</v>
      </c>
      <c r="B1" s="9" t="s">
        <v>20</v>
      </c>
      <c r="C1" s="9" t="s">
        <v>21</v>
      </c>
      <c r="D1" s="9" t="s">
        <v>22</v>
      </c>
    </row>
    <row r="2" spans="1:4" x14ac:dyDescent="0.25">
      <c r="A2" s="10">
        <v>45292</v>
      </c>
      <c r="B2" s="11">
        <v>45350</v>
      </c>
      <c r="C2" s="6">
        <v>23000</v>
      </c>
      <c r="D2" s="6">
        <v>19700</v>
      </c>
    </row>
    <row r="3" spans="1:4" x14ac:dyDescent="0.25">
      <c r="A3" s="10">
        <v>45323</v>
      </c>
      <c r="B3" s="11">
        <v>45385</v>
      </c>
      <c r="C3" s="6">
        <v>23000</v>
      </c>
      <c r="D3" s="6">
        <v>27600</v>
      </c>
    </row>
    <row r="4" spans="1:4" x14ac:dyDescent="0.25">
      <c r="A4" s="10">
        <v>45352</v>
      </c>
      <c r="B4" s="11">
        <v>45411</v>
      </c>
      <c r="C4" s="6">
        <v>23000</v>
      </c>
      <c r="D4" s="6">
        <v>35800</v>
      </c>
    </row>
    <row r="5" spans="1:4" x14ac:dyDescent="0.25">
      <c r="A5" s="10">
        <v>45383</v>
      </c>
      <c r="B5" s="11">
        <v>45440</v>
      </c>
      <c r="C5" s="6">
        <v>23000</v>
      </c>
      <c r="D5" s="6">
        <v>35800</v>
      </c>
    </row>
    <row r="6" spans="1:4" x14ac:dyDescent="0.25">
      <c r="A6" s="10">
        <v>45413</v>
      </c>
      <c r="B6" s="11">
        <v>45471</v>
      </c>
      <c r="C6" s="6">
        <v>23000</v>
      </c>
      <c r="D6" s="6">
        <v>38100</v>
      </c>
    </row>
    <row r="7" spans="1:4" x14ac:dyDescent="0.25">
      <c r="A7" s="10">
        <v>45444</v>
      </c>
      <c r="B7" s="11">
        <v>45502</v>
      </c>
      <c r="C7" s="6">
        <v>39000</v>
      </c>
      <c r="D7" s="7">
        <v>41500</v>
      </c>
    </row>
    <row r="8" spans="1:4" x14ac:dyDescent="0.25">
      <c r="A8" s="10">
        <v>45474</v>
      </c>
      <c r="B8" s="11">
        <v>45532</v>
      </c>
      <c r="C8" s="6">
        <v>39000</v>
      </c>
      <c r="D8" s="7">
        <v>43300</v>
      </c>
    </row>
    <row r="9" spans="1:4" x14ac:dyDescent="0.25">
      <c r="A9" s="10">
        <v>45505</v>
      </c>
      <c r="B9" s="11">
        <v>45565</v>
      </c>
      <c r="C9" s="6">
        <v>39000</v>
      </c>
      <c r="D9" s="7">
        <v>46400</v>
      </c>
    </row>
    <row r="10" spans="1:4" x14ac:dyDescent="0.25">
      <c r="A10" s="10">
        <v>45536</v>
      </c>
      <c r="B10" s="11">
        <v>45593</v>
      </c>
      <c r="C10" s="6">
        <f>+C9</f>
        <v>39000</v>
      </c>
      <c r="D10" s="7">
        <v>48800</v>
      </c>
    </row>
    <row r="11" spans="1:4" x14ac:dyDescent="0.25">
      <c r="A11" s="10">
        <v>45566</v>
      </c>
      <c r="B11" s="11">
        <v>45624</v>
      </c>
      <c r="C11" s="6">
        <v>48750</v>
      </c>
      <c r="D11" s="7">
        <v>51200</v>
      </c>
    </row>
    <row r="12" spans="1:4" x14ac:dyDescent="0.25">
      <c r="A12" s="10">
        <v>45597</v>
      </c>
      <c r="B12" s="11">
        <v>45656</v>
      </c>
      <c r="C12" s="6">
        <v>48750</v>
      </c>
      <c r="D12" s="7">
        <v>53800</v>
      </c>
    </row>
    <row r="13" spans="1:4" x14ac:dyDescent="0.25">
      <c r="A13" s="10">
        <v>45627</v>
      </c>
      <c r="B13" s="11">
        <v>45685</v>
      </c>
      <c r="C13" s="6">
        <v>48750</v>
      </c>
      <c r="D13" s="8">
        <v>55900</v>
      </c>
    </row>
    <row r="14" spans="1:4" x14ac:dyDescent="0.25">
      <c r="A14" s="10">
        <v>45658</v>
      </c>
      <c r="B14" s="11">
        <v>45716</v>
      </c>
      <c r="C14" s="6">
        <v>53700</v>
      </c>
      <c r="D14" s="8">
        <v>57900</v>
      </c>
    </row>
    <row r="15" spans="1:4" x14ac:dyDescent="0.25">
      <c r="A15" s="10">
        <v>45689</v>
      </c>
      <c r="B15" s="11">
        <v>45745</v>
      </c>
      <c r="C15" s="6">
        <v>53700</v>
      </c>
      <c r="D15" s="8">
        <v>59300</v>
      </c>
    </row>
    <row r="16" spans="1:4" x14ac:dyDescent="0.25">
      <c r="A16" s="10">
        <v>45717</v>
      </c>
      <c r="B16" s="11">
        <v>45775</v>
      </c>
      <c r="C16" s="6">
        <v>53700</v>
      </c>
      <c r="D16" s="8">
        <v>60900</v>
      </c>
    </row>
    <row r="17" spans="1:4" x14ac:dyDescent="0.25">
      <c r="A17" s="10">
        <v>45748</v>
      </c>
      <c r="B17" s="11">
        <v>45805</v>
      </c>
      <c r="C17" s="6">
        <v>53700</v>
      </c>
      <c r="D17" s="8">
        <v>62100</v>
      </c>
    </row>
    <row r="18" spans="1:4" x14ac:dyDescent="0.25">
      <c r="A18" s="10">
        <v>45778</v>
      </c>
      <c r="B18" s="11">
        <v>45836</v>
      </c>
      <c r="C18" s="6">
        <v>53700</v>
      </c>
      <c r="D18" s="8">
        <v>63600</v>
      </c>
    </row>
    <row r="19" spans="1:4" x14ac:dyDescent="0.25">
      <c r="A19" s="10">
        <v>45809</v>
      </c>
      <c r="B19" s="11">
        <v>45866</v>
      </c>
      <c r="C19" s="6">
        <v>61755</v>
      </c>
      <c r="D19" s="8">
        <v>65500</v>
      </c>
    </row>
    <row r="20" spans="1:4" x14ac:dyDescent="0.25">
      <c r="A20" s="10">
        <v>45839</v>
      </c>
      <c r="B20" s="11">
        <v>45897</v>
      </c>
      <c r="C20" s="6">
        <v>61755</v>
      </c>
      <c r="D20" s="8">
        <v>67100</v>
      </c>
    </row>
    <row r="21" spans="1:4" x14ac:dyDescent="0.25">
      <c r="A21" s="10">
        <v>45870</v>
      </c>
      <c r="B21" s="11">
        <v>45929</v>
      </c>
      <c r="C21" s="6">
        <v>61755</v>
      </c>
      <c r="D21" s="8">
        <v>68400</v>
      </c>
    </row>
    <row r="22" spans="1:4" x14ac:dyDescent="0.25">
      <c r="A22" s="10">
        <v>45901</v>
      </c>
      <c r="B22" s="11">
        <v>45958</v>
      </c>
      <c r="C22" s="6">
        <v>71018</v>
      </c>
      <c r="D22" s="8">
        <v>69800</v>
      </c>
    </row>
    <row r="23" spans="1:4" x14ac:dyDescent="0.25">
      <c r="A23" s="10">
        <v>45931</v>
      </c>
      <c r="B23" s="11">
        <v>45989</v>
      </c>
      <c r="C23" s="6">
        <v>71018</v>
      </c>
      <c r="D23" s="8">
        <v>71000</v>
      </c>
    </row>
    <row r="24" spans="1:4" x14ac:dyDescent="0.25">
      <c r="A24" s="10">
        <v>45962</v>
      </c>
      <c r="B24" s="11">
        <v>46020</v>
      </c>
      <c r="C24" s="6">
        <v>71018</v>
      </c>
      <c r="D24" s="8">
        <v>72300</v>
      </c>
    </row>
    <row r="25" spans="1:4" x14ac:dyDescent="0.25">
      <c r="A25" s="10">
        <v>45992</v>
      </c>
      <c r="B25" s="11">
        <v>46050</v>
      </c>
      <c r="C25" s="6">
        <v>71018</v>
      </c>
      <c r="D25" s="8">
        <v>74000</v>
      </c>
    </row>
    <row r="26" spans="1:4" x14ac:dyDescent="0.25">
      <c r="A26" s="10">
        <v>46023</v>
      </c>
      <c r="B26" s="11"/>
      <c r="C26" s="6"/>
      <c r="D26" s="8"/>
    </row>
    <row r="27" spans="1:4" x14ac:dyDescent="0.25">
      <c r="A27" s="10">
        <v>46054</v>
      </c>
      <c r="B27" s="11"/>
      <c r="C27" s="6"/>
      <c r="D27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tabla historica</vt:lpstr>
      <vt:lpstr>Hoja1!Área_de_impresión</vt:lpstr>
    </vt:vector>
  </TitlesOfParts>
  <Company>Conocimiento Adictivo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GERENCIA</dc:creator>
  <cp:lastModifiedBy>GERENCIA</cp:lastModifiedBy>
  <cp:lastPrinted>2025-05-22T12:59:58Z</cp:lastPrinted>
  <dcterms:created xsi:type="dcterms:W3CDTF">2024-07-24T22:27:38Z</dcterms:created>
  <dcterms:modified xsi:type="dcterms:W3CDTF">2025-12-29T15:18:31Z</dcterms:modified>
</cp:coreProperties>
</file>